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1. Opex Function Development\Phase 2-Supporting files-10Sep2025\Calcs &amp; Tables &amp; Charts\"/>
    </mc:Choice>
  </mc:AlternateContent>
  <xr:revisionPtr revIDLastSave="0" documentId="13_ncr:1_{4EA45D6B-F403-4D79-9731-F61ED8902D0E}" xr6:coauthVersionLast="47" xr6:coauthVersionMax="47" xr10:uidLastSave="{00000000-0000-0000-0000-000000000000}"/>
  <bookViews>
    <workbookView xWindow="-29340" yWindow="-9285" windowWidth="26910" windowHeight="17985" xr2:uid="{A25470E8-90CF-4E7B-B277-0D33AE7A5D37}"/>
  </bookViews>
  <sheets>
    <sheet name="Half Norma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2" l="1"/>
  <c r="L4" i="2"/>
  <c r="X4" i="2"/>
  <c r="Y4" i="2"/>
  <c r="K5" i="2"/>
  <c r="L5" i="2"/>
  <c r="X5" i="2"/>
  <c r="Y5" i="2"/>
  <c r="K6" i="2"/>
  <c r="L6" i="2"/>
  <c r="X6" i="2"/>
  <c r="Y6" i="2"/>
  <c r="K7" i="2"/>
  <c r="L7" i="2"/>
  <c r="X7" i="2"/>
  <c r="Y7" i="2"/>
  <c r="K8" i="2"/>
  <c r="L8" i="2"/>
  <c r="X8" i="2"/>
  <c r="Y8" i="2"/>
  <c r="K9" i="2"/>
  <c r="L9" i="2"/>
  <c r="X9" i="2"/>
  <c r="Y9" i="2"/>
  <c r="K10" i="2"/>
  <c r="L10" i="2"/>
  <c r="X10" i="2"/>
  <c r="Y10" i="2"/>
  <c r="K11" i="2"/>
  <c r="L11" i="2"/>
  <c r="X11" i="2"/>
  <c r="Y11" i="2"/>
  <c r="K12" i="2"/>
  <c r="L12" i="2"/>
  <c r="X12" i="2"/>
  <c r="Y12" i="2"/>
  <c r="K13" i="2"/>
  <c r="L13" i="2"/>
  <c r="X13" i="2"/>
  <c r="Y13" i="2"/>
  <c r="K14" i="2"/>
  <c r="L14" i="2"/>
  <c r="X14" i="2"/>
  <c r="Y14" i="2"/>
  <c r="K15" i="2"/>
  <c r="L15" i="2"/>
  <c r="X15" i="2"/>
  <c r="Y15" i="2"/>
  <c r="K16" i="2"/>
  <c r="L16" i="2"/>
  <c r="X16" i="2"/>
  <c r="Y16" i="2"/>
  <c r="O17" i="2"/>
  <c r="G36" i="2" s="1"/>
  <c r="Q17" i="2"/>
  <c r="S17" i="2"/>
  <c r="U17" i="2"/>
  <c r="W17" i="2"/>
  <c r="F22" i="2"/>
  <c r="K22" i="2"/>
  <c r="F23" i="2"/>
  <c r="K23" i="2"/>
  <c r="F24" i="2"/>
  <c r="K24" i="2"/>
  <c r="F25" i="2"/>
  <c r="K25" i="2"/>
  <c r="F26" i="2"/>
  <c r="K26" i="2"/>
  <c r="F27" i="2"/>
  <c r="K27" i="2"/>
  <c r="F28" i="2"/>
  <c r="K28" i="2"/>
  <c r="F29" i="2"/>
  <c r="K29" i="2"/>
  <c r="F30" i="2"/>
  <c r="K30" i="2"/>
  <c r="F31" i="2"/>
  <c r="K31" i="2"/>
  <c r="F32" i="2"/>
  <c r="K32" i="2"/>
  <c r="F33" i="2"/>
  <c r="K33" i="2"/>
  <c r="F34" i="2"/>
  <c r="K34" i="2"/>
  <c r="B36" i="2"/>
  <c r="D36" i="2"/>
  <c r="I36" i="2"/>
  <c r="B37" i="2"/>
  <c r="C37" i="2"/>
  <c r="D37" i="2"/>
  <c r="E37" i="2"/>
  <c r="G37" i="2"/>
  <c r="H37" i="2"/>
  <c r="I37" i="2"/>
  <c r="J37" i="2"/>
  <c r="B38" i="2"/>
  <c r="D38" i="2"/>
</calcChain>
</file>

<file path=xl/sharedStrings.xml><?xml version="1.0" encoding="utf-8"?>
<sst xmlns="http://schemas.openxmlformats.org/spreadsheetml/2006/main" count="98" uniqueCount="42">
  <si>
    <t>corr. OPFP</t>
  </si>
  <si>
    <t>corr. std models</t>
  </si>
  <si>
    <t>diff</t>
  </si>
  <si>
    <t>AUS</t>
  </si>
  <si>
    <t>UED</t>
  </si>
  <si>
    <t>TND</t>
  </si>
  <si>
    <t>AND</t>
  </si>
  <si>
    <t>SAP</t>
  </si>
  <si>
    <t>PCR</t>
  </si>
  <si>
    <t>JEN</t>
  </si>
  <si>
    <t>ESS</t>
  </si>
  <si>
    <t>ERG</t>
  </si>
  <si>
    <t>ENX</t>
  </si>
  <si>
    <t>END</t>
  </si>
  <si>
    <t>CIT</t>
  </si>
  <si>
    <t>AGD</t>
  </si>
  <si>
    <t>EVO</t>
  </si>
  <si>
    <t>rank</t>
  </si>
  <si>
    <t>TLG</t>
  </si>
  <si>
    <t>CD</t>
  </si>
  <si>
    <t>AVG-SP</t>
  </si>
  <si>
    <t>Short Period</t>
  </si>
  <si>
    <t>AVG-LP</t>
  </si>
  <si>
    <t>Long Period</t>
  </si>
  <si>
    <t>Efficiency Scores – SFACD models – Short Period</t>
  </si>
  <si>
    <t>Figure 3.3</t>
  </si>
  <si>
    <t>Efficiency Scores – SFATLG models - Long Period</t>
  </si>
  <si>
    <t>Figure 3.2</t>
  </si>
  <si>
    <t>Efficiency Scores – SFACD models – Long Period</t>
  </si>
  <si>
    <t>Figure 3.1</t>
  </si>
  <si>
    <t>HALF NORMAL - Time Invarying Model</t>
  </si>
  <si>
    <t>Australia</t>
  </si>
  <si>
    <t>Rank</t>
  </si>
  <si>
    <t xml:space="preserve">Scores </t>
  </si>
  <si>
    <t>AVG</t>
  </si>
  <si>
    <t>Opex MPFP-ABR24</t>
  </si>
  <si>
    <t>LSETLG-ABR24</t>
  </si>
  <si>
    <t>LSECD-ABR24</t>
  </si>
  <si>
    <t>SFATLG-ABR24</t>
  </si>
  <si>
    <t>SFACD-ABR24</t>
  </si>
  <si>
    <t>ABR24 Short Period</t>
  </si>
  <si>
    <t>ABR24 Long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</si>
</sst>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0"/>
      <color rgb="FF000000"/>
      <name val="Calisto MT"/>
      <family val="1"/>
    </font>
    <font>
      <sz val="10"/>
      <color rgb="FF000000"/>
      <name val="Calisto MT"/>
      <family val="1"/>
    </font>
    <font>
      <sz val="10"/>
      <color theme="1"/>
      <name val="Calibri"/>
      <family val="2"/>
    </font>
    <font>
      <i/>
      <u/>
      <sz val="10"/>
      <color rgb="FF000000"/>
      <name val="Calisto MT"/>
      <family val="1"/>
    </font>
    <font>
      <b/>
      <sz val="12"/>
      <color rgb="FF00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3" fillId="0" borderId="1" xfId="0" applyFont="1" applyBorder="1" applyAlignment="1">
      <alignment horizontal="left" vertical="center"/>
    </xf>
    <xf numFmtId="164" fontId="0" fillId="0" borderId="0" xfId="0" applyNumberFormat="1"/>
    <xf numFmtId="0" fontId="3" fillId="0" borderId="0" xfId="0" applyFont="1" applyAlignment="1">
      <alignment horizontal="left" vertical="center"/>
    </xf>
    <xf numFmtId="0" fontId="0" fillId="0" borderId="2" xfId="0" applyBorder="1"/>
    <xf numFmtId="165" fontId="0" fillId="0" borderId="2" xfId="1" applyNumberFormat="1" applyFont="1" applyBorder="1"/>
    <xf numFmtId="0" fontId="3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3" xfId="0" applyBorder="1"/>
    <xf numFmtId="164" fontId="0" fillId="0" borderId="3" xfId="0" applyNumberFormat="1" applyBorder="1"/>
    <xf numFmtId="0" fontId="4" fillId="0" borderId="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Half Normal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'Half Normal'!$A$22:$A$34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Normal'!$B$22:$B$34</c:f>
              <c:numCache>
                <c:formatCode>0.000</c:formatCode>
                <c:ptCount val="13"/>
                <c:pt idx="0">
                  <c:v>0.53200000000000003</c:v>
                </c:pt>
                <c:pt idx="1">
                  <c:v>0.61499999999999999</c:v>
                </c:pt>
                <c:pt idx="2">
                  <c:v>0.93600000000000005</c:v>
                </c:pt>
                <c:pt idx="3">
                  <c:v>0.72499999999999998</c:v>
                </c:pt>
                <c:pt idx="4">
                  <c:v>0.71199999999999997</c:v>
                </c:pt>
                <c:pt idx="5">
                  <c:v>0.57699999999999996</c:v>
                </c:pt>
                <c:pt idx="6">
                  <c:v>0.59699999999999998</c:v>
                </c:pt>
                <c:pt idx="7">
                  <c:v>0.74099999999999999</c:v>
                </c:pt>
                <c:pt idx="8">
                  <c:v>0.96599999999999997</c:v>
                </c:pt>
                <c:pt idx="9">
                  <c:v>0.92100000000000004</c:v>
                </c:pt>
                <c:pt idx="10">
                  <c:v>0.754</c:v>
                </c:pt>
                <c:pt idx="11">
                  <c:v>0.89700000000000002</c:v>
                </c:pt>
                <c:pt idx="12">
                  <c:v>0.97299999999999998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5-4FDE-A50C-AF2DC6E564FD}"/>
            </c:ext>
          </c:extLst>
        </c:ser>
        <c:ser>
          <c:idx val="1"/>
          <c:order val="1"/>
          <c:tx>
            <c:v>Standard (Trucated Normal)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'Half Normal'!$A$22:$A$34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Normal'!$B$4:$B$16</c:f>
              <c:numCache>
                <c:formatCode>0.000</c:formatCode>
                <c:ptCount val="13"/>
                <c:pt idx="0">
                  <c:v>0.53035098314285278</c:v>
                </c:pt>
                <c:pt idx="1">
                  <c:v>0.61094510555267334</c:v>
                </c:pt>
                <c:pt idx="2">
                  <c:v>0.92649543285369873</c:v>
                </c:pt>
                <c:pt idx="3">
                  <c:v>0.72203278541564941</c:v>
                </c:pt>
                <c:pt idx="4">
                  <c:v>0.70949059724807739</c:v>
                </c:pt>
                <c:pt idx="5">
                  <c:v>0.57925528287887573</c:v>
                </c:pt>
                <c:pt idx="6">
                  <c:v>0.60087704658508301</c:v>
                </c:pt>
                <c:pt idx="7">
                  <c:v>0.73687952756881714</c:v>
                </c:pt>
                <c:pt idx="8">
                  <c:v>0.96671491861343384</c:v>
                </c:pt>
                <c:pt idx="9">
                  <c:v>0.92259788513183594</c:v>
                </c:pt>
                <c:pt idx="10">
                  <c:v>0.75419414043426514</c:v>
                </c:pt>
                <c:pt idx="11">
                  <c:v>0.89609682559967041</c:v>
                </c:pt>
                <c:pt idx="12">
                  <c:v>0.96931767463684082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05-4FDE-A50C-AF2DC6E56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7766720"/>
        <c:axId val="1237769600"/>
      </c:barChart>
      <c:catAx>
        <c:axId val="123776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769600"/>
        <c:crosses val="autoZero"/>
        <c:auto val="1"/>
        <c:lblAlgn val="ctr"/>
        <c:lblOffset val="100"/>
        <c:noMultiLvlLbl val="0"/>
      </c:catAx>
      <c:valAx>
        <c:axId val="12377696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76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Half Normal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'Half Normal'!$A$22:$A$34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Normal'!$G$22:$G$34</c:f>
              <c:numCache>
                <c:formatCode>0.000</c:formatCode>
                <c:ptCount val="13"/>
                <c:pt idx="0">
                  <c:v>0.58099999999999996</c:v>
                </c:pt>
                <c:pt idx="1">
                  <c:v>0.66400000000000003</c:v>
                </c:pt>
                <c:pt idx="2">
                  <c:v>0.86099999999999999</c:v>
                </c:pt>
                <c:pt idx="3">
                  <c:v>0.78200000000000003</c:v>
                </c:pt>
                <c:pt idx="4">
                  <c:v>0.74399999999999999</c:v>
                </c:pt>
                <c:pt idx="5">
                  <c:v>0.63600000000000001</c:v>
                </c:pt>
                <c:pt idx="6">
                  <c:v>0.67700000000000005</c:v>
                </c:pt>
                <c:pt idx="7">
                  <c:v>0.70099999999999996</c:v>
                </c:pt>
                <c:pt idx="8">
                  <c:v>0.96899999999999997</c:v>
                </c:pt>
                <c:pt idx="9">
                  <c:v>0.95899999999999996</c:v>
                </c:pt>
                <c:pt idx="10">
                  <c:v>0.76800000000000002</c:v>
                </c:pt>
                <c:pt idx="11">
                  <c:v>0.92100000000000004</c:v>
                </c:pt>
                <c:pt idx="12">
                  <c:v>0.95599999999999996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F2-4736-B79C-4EAD1F7EC9B7}"/>
            </c:ext>
          </c:extLst>
        </c:ser>
        <c:ser>
          <c:idx val="1"/>
          <c:order val="1"/>
          <c:tx>
            <c:v>Standard (Truncated Normal)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'Half Normal'!$A$22:$A$34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Normal'!$O$4:$O$16</c:f>
              <c:numCache>
                <c:formatCode>0.000</c:formatCode>
                <c:ptCount val="13"/>
                <c:pt idx="0">
                  <c:v>0.55131286382675171</c:v>
                </c:pt>
                <c:pt idx="1">
                  <c:v>0.61335223913192749</c:v>
                </c:pt>
                <c:pt idx="2">
                  <c:v>0.76904988288879395</c:v>
                </c:pt>
                <c:pt idx="3">
                  <c:v>0.73784452676773071</c:v>
                </c:pt>
                <c:pt idx="4">
                  <c:v>0.70305085182189941</c:v>
                </c:pt>
                <c:pt idx="5">
                  <c:v>0.63607674837112427</c:v>
                </c:pt>
                <c:pt idx="6">
                  <c:v>0.67941832542419434</c:v>
                </c:pt>
                <c:pt idx="7">
                  <c:v>0.64176028966903687</c:v>
                </c:pt>
                <c:pt idx="8">
                  <c:v>0.94739556312561035</c:v>
                </c:pt>
                <c:pt idx="9">
                  <c:v>0.95165556669235229</c:v>
                </c:pt>
                <c:pt idx="10">
                  <c:v>0.74040883779525757</c:v>
                </c:pt>
                <c:pt idx="11">
                  <c:v>0.88385939598083496</c:v>
                </c:pt>
                <c:pt idx="12">
                  <c:v>0.86957544088363647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F2-4736-B79C-4EAD1F7EC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7766720"/>
        <c:axId val="1237769600"/>
      </c:barChart>
      <c:catAx>
        <c:axId val="123776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769600"/>
        <c:crosses val="autoZero"/>
        <c:auto val="1"/>
        <c:lblAlgn val="ctr"/>
        <c:lblOffset val="100"/>
        <c:noMultiLvlLbl val="0"/>
      </c:catAx>
      <c:valAx>
        <c:axId val="12377696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76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Half Normal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'Half Normal'!$A$22:$A$34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Normal'!$D$22:$D$34</c:f>
              <c:numCache>
                <c:formatCode>0.000</c:formatCode>
                <c:ptCount val="13"/>
                <c:pt idx="0">
                  <c:v>0.55300000000000005</c:v>
                </c:pt>
                <c:pt idx="1">
                  <c:v>0.30499999999999999</c:v>
                </c:pt>
                <c:pt idx="2">
                  <c:v>0.77200000000000002</c:v>
                </c:pt>
                <c:pt idx="3">
                  <c:v>0.496</c:v>
                </c:pt>
                <c:pt idx="4">
                  <c:v>0.443</c:v>
                </c:pt>
                <c:pt idx="5">
                  <c:v>0.76600000000000001</c:v>
                </c:pt>
                <c:pt idx="6">
                  <c:v>0.75</c:v>
                </c:pt>
                <c:pt idx="7">
                  <c:v>0.75600000000000001</c:v>
                </c:pt>
                <c:pt idx="8">
                  <c:v>0.96399999999999997</c:v>
                </c:pt>
                <c:pt idx="9">
                  <c:v>0.91400000000000003</c:v>
                </c:pt>
                <c:pt idx="10">
                  <c:v>0.73699999999999999</c:v>
                </c:pt>
                <c:pt idx="11">
                  <c:v>0.96799999999999997</c:v>
                </c:pt>
                <c:pt idx="12">
                  <c:v>0.79400000000000004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D-4F73-B31E-B4390636D170}"/>
            </c:ext>
          </c:extLst>
        </c:ser>
        <c:ser>
          <c:idx val="1"/>
          <c:order val="1"/>
          <c:tx>
            <c:v>Standard (Trucated Normal)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'Half Normal'!$A$22:$A$34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Normal'!$D$4:$D$16</c:f>
              <c:numCache>
                <c:formatCode>0.000</c:formatCode>
                <c:ptCount val="13"/>
                <c:pt idx="0">
                  <c:v>0.54902082681655884</c:v>
                </c:pt>
                <c:pt idx="1">
                  <c:v>0.26547756791114807</c:v>
                </c:pt>
                <c:pt idx="2">
                  <c:v>0.70698332786560059</c:v>
                </c:pt>
                <c:pt idx="3">
                  <c:v>0.45800474286079407</c:v>
                </c:pt>
                <c:pt idx="4">
                  <c:v>0.40544363856315613</c:v>
                </c:pt>
                <c:pt idx="5">
                  <c:v>0.78441405296325684</c:v>
                </c:pt>
                <c:pt idx="6">
                  <c:v>0.7612689733505249</c:v>
                </c:pt>
                <c:pt idx="7">
                  <c:v>0.74285942316055298</c:v>
                </c:pt>
                <c:pt idx="8">
                  <c:v>0.96492177248001099</c:v>
                </c:pt>
                <c:pt idx="9">
                  <c:v>0.90829753875732422</c:v>
                </c:pt>
                <c:pt idx="10">
                  <c:v>0.7377007007598877</c:v>
                </c:pt>
                <c:pt idx="11">
                  <c:v>0.97621333599090576</c:v>
                </c:pt>
                <c:pt idx="12">
                  <c:v>0.74915206432342529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9D-4F73-B31E-B4390636D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7766720"/>
        <c:axId val="1237769600"/>
      </c:barChart>
      <c:catAx>
        <c:axId val="123776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769600"/>
        <c:crosses val="autoZero"/>
        <c:auto val="1"/>
        <c:lblAlgn val="ctr"/>
        <c:lblOffset val="100"/>
        <c:noMultiLvlLbl val="0"/>
      </c:catAx>
      <c:valAx>
        <c:axId val="12377696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76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v>LP-CD-HN</c:v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'Half Normal'!$B$22:$B$34</c:f>
              <c:numCache>
                <c:formatCode>0.000</c:formatCode>
                <c:ptCount val="13"/>
                <c:pt idx="0">
                  <c:v>0.53200000000000003</c:v>
                </c:pt>
                <c:pt idx="1">
                  <c:v>0.61499999999999999</c:v>
                </c:pt>
                <c:pt idx="2">
                  <c:v>0.93600000000000005</c:v>
                </c:pt>
                <c:pt idx="3">
                  <c:v>0.72499999999999998</c:v>
                </c:pt>
                <c:pt idx="4">
                  <c:v>0.71199999999999997</c:v>
                </c:pt>
                <c:pt idx="5">
                  <c:v>0.57699999999999996</c:v>
                </c:pt>
                <c:pt idx="6">
                  <c:v>0.59699999999999998</c:v>
                </c:pt>
                <c:pt idx="7">
                  <c:v>0.74099999999999999</c:v>
                </c:pt>
                <c:pt idx="8">
                  <c:v>0.96599999999999997</c:v>
                </c:pt>
                <c:pt idx="9">
                  <c:v>0.92100000000000004</c:v>
                </c:pt>
                <c:pt idx="10">
                  <c:v>0.754</c:v>
                </c:pt>
                <c:pt idx="11">
                  <c:v>0.89700000000000002</c:v>
                </c:pt>
                <c:pt idx="12">
                  <c:v>0.97299999999999998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2-411E-B6C9-419C37758AB1}"/>
            </c:ext>
          </c:extLst>
        </c:ser>
        <c:ser>
          <c:idx val="0"/>
          <c:order val="1"/>
          <c:tx>
            <c:v>LP-CD-TN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'Half Normal'!$A$4:$A$16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Normal'!$B$4:$B$16</c:f>
              <c:numCache>
                <c:formatCode>0.000</c:formatCode>
                <c:ptCount val="13"/>
                <c:pt idx="0">
                  <c:v>0.53035098314285278</c:v>
                </c:pt>
                <c:pt idx="1">
                  <c:v>0.61094510555267334</c:v>
                </c:pt>
                <c:pt idx="2">
                  <c:v>0.92649543285369873</c:v>
                </c:pt>
                <c:pt idx="3">
                  <c:v>0.72203278541564941</c:v>
                </c:pt>
                <c:pt idx="4">
                  <c:v>0.70949059724807739</c:v>
                </c:pt>
                <c:pt idx="5">
                  <c:v>0.57925528287887573</c:v>
                </c:pt>
                <c:pt idx="6">
                  <c:v>0.60087704658508301</c:v>
                </c:pt>
                <c:pt idx="7">
                  <c:v>0.73687952756881714</c:v>
                </c:pt>
                <c:pt idx="8">
                  <c:v>0.96671491861343384</c:v>
                </c:pt>
                <c:pt idx="9">
                  <c:v>0.92259788513183594</c:v>
                </c:pt>
                <c:pt idx="10">
                  <c:v>0.75419414043426514</c:v>
                </c:pt>
                <c:pt idx="11">
                  <c:v>0.89609682559967041</c:v>
                </c:pt>
                <c:pt idx="12">
                  <c:v>0.96931767463684082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2-411E-B6C9-419C37758AB1}"/>
            </c:ext>
          </c:extLst>
        </c:ser>
        <c:ser>
          <c:idx val="3"/>
          <c:order val="2"/>
          <c:tx>
            <c:v>LP-TLG-HN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'Half Normal'!$D$22:$D$34</c:f>
              <c:numCache>
                <c:formatCode>0.000</c:formatCode>
                <c:ptCount val="13"/>
                <c:pt idx="0">
                  <c:v>0.55300000000000005</c:v>
                </c:pt>
                <c:pt idx="1">
                  <c:v>0.30499999999999999</c:v>
                </c:pt>
                <c:pt idx="2">
                  <c:v>0.77200000000000002</c:v>
                </c:pt>
                <c:pt idx="3">
                  <c:v>0.496</c:v>
                </c:pt>
                <c:pt idx="4">
                  <c:v>0.443</c:v>
                </c:pt>
                <c:pt idx="5">
                  <c:v>0.76600000000000001</c:v>
                </c:pt>
                <c:pt idx="6">
                  <c:v>0.75</c:v>
                </c:pt>
                <c:pt idx="7">
                  <c:v>0.75600000000000001</c:v>
                </c:pt>
                <c:pt idx="8">
                  <c:v>0.96399999999999997</c:v>
                </c:pt>
                <c:pt idx="9">
                  <c:v>0.91400000000000003</c:v>
                </c:pt>
                <c:pt idx="10">
                  <c:v>0.73699999999999999</c:v>
                </c:pt>
                <c:pt idx="11">
                  <c:v>0.96799999999999997</c:v>
                </c:pt>
                <c:pt idx="12">
                  <c:v>0.79400000000000004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F2-411E-B6C9-419C37758AB1}"/>
            </c:ext>
          </c:extLst>
        </c:ser>
        <c:ser>
          <c:idx val="1"/>
          <c:order val="3"/>
          <c:tx>
            <c:v>LP-TLG-TN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'Half Normal'!$D$4:$D$16</c:f>
              <c:numCache>
                <c:formatCode>0.000</c:formatCode>
                <c:ptCount val="13"/>
                <c:pt idx="0">
                  <c:v>0.54902082681655884</c:v>
                </c:pt>
                <c:pt idx="1">
                  <c:v>0.26547756791114807</c:v>
                </c:pt>
                <c:pt idx="2">
                  <c:v>0.70698332786560059</c:v>
                </c:pt>
                <c:pt idx="3">
                  <c:v>0.45800474286079407</c:v>
                </c:pt>
                <c:pt idx="4">
                  <c:v>0.40544363856315613</c:v>
                </c:pt>
                <c:pt idx="5">
                  <c:v>0.78441405296325684</c:v>
                </c:pt>
                <c:pt idx="6">
                  <c:v>0.7612689733505249</c:v>
                </c:pt>
                <c:pt idx="7">
                  <c:v>0.74285942316055298</c:v>
                </c:pt>
                <c:pt idx="8">
                  <c:v>0.96492177248001099</c:v>
                </c:pt>
                <c:pt idx="9">
                  <c:v>0.90829753875732422</c:v>
                </c:pt>
                <c:pt idx="10">
                  <c:v>0.7377007007598877</c:v>
                </c:pt>
                <c:pt idx="11">
                  <c:v>0.97621333599090576</c:v>
                </c:pt>
                <c:pt idx="12">
                  <c:v>0.74915206432342529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F2-411E-B6C9-419C37758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536400"/>
        <c:axId val="385522480"/>
      </c:barChart>
      <c:catAx>
        <c:axId val="38553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522480"/>
        <c:crosses val="autoZero"/>
        <c:auto val="1"/>
        <c:lblAlgn val="ctr"/>
        <c:lblOffset val="100"/>
        <c:noMultiLvlLbl val="0"/>
      </c:catAx>
      <c:valAx>
        <c:axId val="3855224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536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v>SP-CD-HN</c:v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'Half Normal'!$G$22:$G$34</c:f>
              <c:numCache>
                <c:formatCode>0.000</c:formatCode>
                <c:ptCount val="13"/>
                <c:pt idx="0">
                  <c:v>0.58099999999999996</c:v>
                </c:pt>
                <c:pt idx="1">
                  <c:v>0.66400000000000003</c:v>
                </c:pt>
                <c:pt idx="2">
                  <c:v>0.86099999999999999</c:v>
                </c:pt>
                <c:pt idx="3">
                  <c:v>0.78200000000000003</c:v>
                </c:pt>
                <c:pt idx="4">
                  <c:v>0.74399999999999999</c:v>
                </c:pt>
                <c:pt idx="5">
                  <c:v>0.63600000000000001</c:v>
                </c:pt>
                <c:pt idx="6">
                  <c:v>0.67700000000000005</c:v>
                </c:pt>
                <c:pt idx="7">
                  <c:v>0.70099999999999996</c:v>
                </c:pt>
                <c:pt idx="8">
                  <c:v>0.96899999999999997</c:v>
                </c:pt>
                <c:pt idx="9">
                  <c:v>0.95899999999999996</c:v>
                </c:pt>
                <c:pt idx="10">
                  <c:v>0.76800000000000002</c:v>
                </c:pt>
                <c:pt idx="11">
                  <c:v>0.92100000000000004</c:v>
                </c:pt>
                <c:pt idx="12">
                  <c:v>0.95599999999999996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E-44B9-8685-3BA78F4C0C22}"/>
            </c:ext>
          </c:extLst>
        </c:ser>
        <c:ser>
          <c:idx val="0"/>
          <c:order val="1"/>
          <c:tx>
            <c:v>SP-CD-TN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'Half Normal'!$A$4:$A$16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'Half Normal'!$O$4:$O$16</c:f>
              <c:numCache>
                <c:formatCode>0.000</c:formatCode>
                <c:ptCount val="13"/>
                <c:pt idx="0">
                  <c:v>0.55131286382675171</c:v>
                </c:pt>
                <c:pt idx="1">
                  <c:v>0.61335223913192749</c:v>
                </c:pt>
                <c:pt idx="2">
                  <c:v>0.76904988288879395</c:v>
                </c:pt>
                <c:pt idx="3">
                  <c:v>0.73784452676773071</c:v>
                </c:pt>
                <c:pt idx="4">
                  <c:v>0.70305085182189941</c:v>
                </c:pt>
                <c:pt idx="5">
                  <c:v>0.63607674837112427</c:v>
                </c:pt>
                <c:pt idx="6">
                  <c:v>0.67941832542419434</c:v>
                </c:pt>
                <c:pt idx="7">
                  <c:v>0.64176028966903687</c:v>
                </c:pt>
                <c:pt idx="8">
                  <c:v>0.94739556312561035</c:v>
                </c:pt>
                <c:pt idx="9">
                  <c:v>0.95165556669235229</c:v>
                </c:pt>
                <c:pt idx="10">
                  <c:v>0.74040883779525757</c:v>
                </c:pt>
                <c:pt idx="11">
                  <c:v>0.88385939598083496</c:v>
                </c:pt>
                <c:pt idx="12">
                  <c:v>0.86957544088363647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6E-44B9-8685-3BA78F4C0C22}"/>
            </c:ext>
          </c:extLst>
        </c:ser>
        <c:ser>
          <c:idx val="1"/>
          <c:order val="2"/>
          <c:tx>
            <c:v>SP-TLG-HN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'Half Normal'!$I$22:$I$34</c:f>
              <c:numCache>
                <c:formatCode>0.000</c:formatCode>
                <c:ptCount val="13"/>
                <c:pt idx="0">
                  <c:v>0.504</c:v>
                </c:pt>
                <c:pt idx="1">
                  <c:v>2.9000000000000001E-2</c:v>
                </c:pt>
                <c:pt idx="2">
                  <c:v>0.314</c:v>
                </c:pt>
                <c:pt idx="3">
                  <c:v>0.13600000000000001</c:v>
                </c:pt>
                <c:pt idx="4">
                  <c:v>7.3999999999999996E-2</c:v>
                </c:pt>
                <c:pt idx="5">
                  <c:v>0.755</c:v>
                </c:pt>
                <c:pt idx="6">
                  <c:v>0.94799999999999995</c:v>
                </c:pt>
                <c:pt idx="7">
                  <c:v>0.30299999999999999</c:v>
                </c:pt>
                <c:pt idx="8">
                  <c:v>0.61299999999999999</c:v>
                </c:pt>
                <c:pt idx="9">
                  <c:v>0.60199999999999998</c:v>
                </c:pt>
                <c:pt idx="10">
                  <c:v>0.41799999999999998</c:v>
                </c:pt>
                <c:pt idx="11">
                  <c:v>0.96399999999999997</c:v>
                </c:pt>
                <c:pt idx="12">
                  <c:v>0.17399999999999999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6E-44B9-8685-3BA78F4C0C22}"/>
            </c:ext>
          </c:extLst>
        </c:ser>
        <c:ser>
          <c:idx val="3"/>
          <c:order val="3"/>
          <c:tx>
            <c:v>SP-TLG-TN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'Half Normal'!$Q$4:$Q$16</c:f>
              <c:numCache>
                <c:formatCode>0.000</c:formatCode>
                <c:ptCount val="13"/>
                <c:pt idx="0">
                  <c:v>0.44443851709365845</c:v>
                </c:pt>
                <c:pt idx="1">
                  <c:v>1.6960395500063896E-2</c:v>
                </c:pt>
                <c:pt idx="2">
                  <c:v>0.23170889914035797</c:v>
                </c:pt>
                <c:pt idx="3">
                  <c:v>9.2462614178657532E-2</c:v>
                </c:pt>
                <c:pt idx="4">
                  <c:v>4.7788333147764206E-2</c:v>
                </c:pt>
                <c:pt idx="5">
                  <c:v>0.75227755308151245</c:v>
                </c:pt>
                <c:pt idx="6">
                  <c:v>0.95976245403289795</c:v>
                </c:pt>
                <c:pt idx="7">
                  <c:v>0.25330263376235962</c:v>
                </c:pt>
                <c:pt idx="8">
                  <c:v>0.55027127265930176</c:v>
                </c:pt>
                <c:pt idx="9">
                  <c:v>0.50356125831604004</c:v>
                </c:pt>
                <c:pt idx="10">
                  <c:v>0.36380600929260254</c:v>
                </c:pt>
                <c:pt idx="11">
                  <c:v>0.96456140279769897</c:v>
                </c:pt>
                <c:pt idx="12">
                  <c:v>0.12866112589836121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6E-44B9-8685-3BA78F4C0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536400"/>
        <c:axId val="385522480"/>
      </c:barChart>
      <c:catAx>
        <c:axId val="38553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522480"/>
        <c:crosses val="autoZero"/>
        <c:auto val="1"/>
        <c:lblAlgn val="ctr"/>
        <c:lblOffset val="100"/>
        <c:noMultiLvlLbl val="0"/>
      </c:catAx>
      <c:valAx>
        <c:axId val="3855224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536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581025</xdr:colOff>
      <xdr:row>19</xdr:row>
      <xdr:rowOff>19049</xdr:rowOff>
    </xdr:from>
    <xdr:to>
      <xdr:col>20</xdr:col>
      <xdr:colOff>352425</xdr:colOff>
      <xdr:row>35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13EC07-A459-4CBB-8222-A0910CD627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28576</xdr:colOff>
      <xdr:row>19</xdr:row>
      <xdr:rowOff>19049</xdr:rowOff>
    </xdr:from>
    <xdr:to>
      <xdr:col>36</xdr:col>
      <xdr:colOff>476250</xdr:colOff>
      <xdr:row>35</xdr:row>
      <xdr:rowOff>114299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FC2283-A4F0-42B6-AE2D-3E882A2F9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47625</xdr:colOff>
      <xdr:row>19</xdr:row>
      <xdr:rowOff>66675</xdr:rowOff>
    </xdr:from>
    <xdr:to>
      <xdr:col>28</xdr:col>
      <xdr:colOff>409575</xdr:colOff>
      <xdr:row>36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1EAABB-111C-4B22-9D4D-E3AA83DBAD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39</xdr:row>
      <xdr:rowOff>23812</xdr:rowOff>
    </xdr:from>
    <xdr:to>
      <xdr:col>6</xdr:col>
      <xdr:colOff>104775</xdr:colOff>
      <xdr:row>53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5E2CB0-8443-44EA-9A82-6605DC3FA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438150</xdr:colOff>
      <xdr:row>39</xdr:row>
      <xdr:rowOff>38100</xdr:rowOff>
    </xdr:from>
    <xdr:to>
      <xdr:col>12</xdr:col>
      <xdr:colOff>533400</xdr:colOff>
      <xdr:row>53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41F6B43-A1FE-4F53-AE48-6E72E2BE1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D372A-AC58-418B-BF03-5A29B2B72DF4}">
  <dimension ref="A1:AE38"/>
  <sheetViews>
    <sheetView tabSelected="1" workbookViewId="0">
      <selection activeCell="T48" sqref="T48"/>
    </sheetView>
  </sheetViews>
  <sheetFormatPr defaultColWidth="8.85546875" defaultRowHeight="15" x14ac:dyDescent="0.25"/>
  <cols>
    <col min="1" max="1" width="13" customWidth="1"/>
    <col min="2" max="12" width="11" customWidth="1"/>
    <col min="14" max="14" width="12" bestFit="1" customWidth="1"/>
    <col min="22" max="22" width="12" bestFit="1" customWidth="1"/>
    <col min="30" max="30" width="12" bestFit="1" customWidth="1"/>
  </cols>
  <sheetData>
    <row r="1" spans="1:25" x14ac:dyDescent="0.25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5"/>
      <c r="N1" s="32" t="s">
        <v>40</v>
      </c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x14ac:dyDescent="0.25">
      <c r="A2" s="30"/>
      <c r="B2" s="28" t="s">
        <v>39</v>
      </c>
      <c r="C2" s="28"/>
      <c r="D2" s="28" t="s">
        <v>38</v>
      </c>
      <c r="E2" s="28"/>
      <c r="F2" s="28" t="s">
        <v>37</v>
      </c>
      <c r="G2" s="28"/>
      <c r="H2" s="28" t="s">
        <v>36</v>
      </c>
      <c r="I2" s="28"/>
      <c r="J2" s="28" t="s">
        <v>35</v>
      </c>
      <c r="K2" s="28"/>
      <c r="L2" s="26" t="s">
        <v>34</v>
      </c>
      <c r="M2" s="25"/>
      <c r="N2" s="30"/>
      <c r="O2" s="28" t="s">
        <v>39</v>
      </c>
      <c r="P2" s="28"/>
      <c r="Q2" s="28" t="s">
        <v>38</v>
      </c>
      <c r="R2" s="28"/>
      <c r="S2" s="28" t="s">
        <v>37</v>
      </c>
      <c r="T2" s="28"/>
      <c r="U2" s="28" t="s">
        <v>36</v>
      </c>
      <c r="V2" s="28"/>
      <c r="W2" s="28" t="s">
        <v>35</v>
      </c>
      <c r="X2" s="28"/>
      <c r="Y2" s="26" t="s">
        <v>34</v>
      </c>
    </row>
    <row r="3" spans="1:25" x14ac:dyDescent="0.25">
      <c r="A3" s="31"/>
      <c r="B3" s="22" t="s">
        <v>33</v>
      </c>
      <c r="C3" s="22" t="s">
        <v>32</v>
      </c>
      <c r="D3" s="22" t="s">
        <v>33</v>
      </c>
      <c r="E3" s="22" t="s">
        <v>32</v>
      </c>
      <c r="F3" s="22" t="s">
        <v>33</v>
      </c>
      <c r="G3" s="22" t="s">
        <v>32</v>
      </c>
      <c r="H3" s="22" t="s">
        <v>33</v>
      </c>
      <c r="I3" s="22" t="s">
        <v>32</v>
      </c>
      <c r="J3" s="22" t="s">
        <v>33</v>
      </c>
      <c r="K3" s="22" t="s">
        <v>32</v>
      </c>
      <c r="L3" s="27"/>
      <c r="N3" s="31"/>
      <c r="O3" s="22" t="s">
        <v>33</v>
      </c>
      <c r="P3" s="22" t="s">
        <v>32</v>
      </c>
      <c r="Q3" s="22" t="s">
        <v>33</v>
      </c>
      <c r="R3" s="22" t="s">
        <v>32</v>
      </c>
      <c r="S3" s="22" t="s">
        <v>33</v>
      </c>
      <c r="T3" s="22" t="s">
        <v>32</v>
      </c>
      <c r="U3" s="22" t="s">
        <v>33</v>
      </c>
      <c r="V3" s="22" t="s">
        <v>32</v>
      </c>
      <c r="W3" s="22" t="s">
        <v>33</v>
      </c>
      <c r="X3" s="22" t="s">
        <v>32</v>
      </c>
      <c r="Y3" s="27"/>
    </row>
    <row r="4" spans="1:25" x14ac:dyDescent="0.25">
      <c r="A4" t="s">
        <v>16</v>
      </c>
      <c r="B4" s="4">
        <v>0.53035098314285278</v>
      </c>
      <c r="C4">
        <v>13</v>
      </c>
      <c r="D4" s="4">
        <v>0.54902082681655884</v>
      </c>
      <c r="E4">
        <v>10</v>
      </c>
      <c r="F4" s="4">
        <v>0.51840421665375591</v>
      </c>
      <c r="G4">
        <v>13</v>
      </c>
      <c r="H4" s="4">
        <v>0.47902619318875111</v>
      </c>
      <c r="I4">
        <v>13</v>
      </c>
      <c r="J4" s="4">
        <v>0.49007773276302768</v>
      </c>
      <c r="K4">
        <f t="shared" ref="K4:K16" si="0">RANK(J4,$J$4:$J$16,0)</f>
        <v>13</v>
      </c>
      <c r="L4" s="4">
        <f t="shared" ref="L4:L16" si="1">AVERAGE(B4,D4,F4,H4)</f>
        <v>0.51920055495047968</v>
      </c>
      <c r="N4" t="s">
        <v>16</v>
      </c>
      <c r="O4" s="4">
        <v>0.55131286382675171</v>
      </c>
      <c r="P4">
        <v>13</v>
      </c>
      <c r="Q4" s="4">
        <v>0.44443851709365845</v>
      </c>
      <c r="R4">
        <v>6</v>
      </c>
      <c r="S4" s="4">
        <v>0.49262846980013553</v>
      </c>
      <c r="T4">
        <v>13</v>
      </c>
      <c r="U4" s="4">
        <v>0.49757946823204491</v>
      </c>
      <c r="V4">
        <v>13</v>
      </c>
      <c r="W4" s="4">
        <v>0.53507921224096389</v>
      </c>
      <c r="X4">
        <f t="shared" ref="X4:X16" si="2">RANK(W4,$W$4:$W$16,0)</f>
        <v>13</v>
      </c>
      <c r="Y4" s="4">
        <f t="shared" ref="Y4:Y16" si="3">AVERAGE(O4,Q4,S4,U4)</f>
        <v>0.49648982973814765</v>
      </c>
    </row>
    <row r="5" spans="1:25" x14ac:dyDescent="0.25">
      <c r="A5" t="s">
        <v>15</v>
      </c>
      <c r="B5" s="4">
        <v>0.61094510555267334</v>
      </c>
      <c r="C5">
        <v>10</v>
      </c>
      <c r="D5" s="4">
        <v>0.26547756791114807</v>
      </c>
      <c r="E5">
        <v>13</v>
      </c>
      <c r="F5" s="4">
        <v>0.58508391359170686</v>
      </c>
      <c r="G5">
        <v>11</v>
      </c>
      <c r="H5" s="4">
        <v>0.52152399192015764</v>
      </c>
      <c r="I5">
        <v>12</v>
      </c>
      <c r="J5" s="4">
        <v>0.52994926121813102</v>
      </c>
      <c r="K5">
        <f t="shared" si="0"/>
        <v>12</v>
      </c>
      <c r="L5" s="4">
        <f t="shared" si="1"/>
        <v>0.49575764474392148</v>
      </c>
      <c r="N5" t="s">
        <v>15</v>
      </c>
      <c r="O5" s="4">
        <v>0.61335223913192749</v>
      </c>
      <c r="P5">
        <v>12</v>
      </c>
      <c r="Q5" s="4">
        <v>1.6960395500063896E-2</v>
      </c>
      <c r="R5">
        <v>13</v>
      </c>
      <c r="S5" s="4">
        <v>0.5891938690486439</v>
      </c>
      <c r="T5">
        <v>12</v>
      </c>
      <c r="U5" s="4">
        <v>0.52676539517735754</v>
      </c>
      <c r="V5">
        <v>12</v>
      </c>
      <c r="W5" s="4">
        <v>0.62215915517072218</v>
      </c>
      <c r="X5">
        <f t="shared" si="2"/>
        <v>11</v>
      </c>
      <c r="Y5" s="4">
        <f t="shared" si="3"/>
        <v>0.43656797471449826</v>
      </c>
    </row>
    <row r="6" spans="1:25" x14ac:dyDescent="0.25">
      <c r="A6" t="s">
        <v>14</v>
      </c>
      <c r="B6" s="4">
        <v>0.92649543285369873</v>
      </c>
      <c r="C6">
        <v>3</v>
      </c>
      <c r="D6" s="4">
        <v>0.70698332786560059</v>
      </c>
      <c r="E6">
        <v>9</v>
      </c>
      <c r="F6" s="4">
        <v>0.78662786106655325</v>
      </c>
      <c r="G6">
        <v>6</v>
      </c>
      <c r="H6" s="4">
        <v>0.71748732285444328</v>
      </c>
      <c r="I6">
        <v>7</v>
      </c>
      <c r="J6" s="4">
        <v>0.70160539124564603</v>
      </c>
      <c r="K6">
        <f t="shared" si="0"/>
        <v>5</v>
      </c>
      <c r="L6" s="4">
        <f t="shared" si="1"/>
        <v>0.78439848616007402</v>
      </c>
      <c r="N6" t="s">
        <v>14</v>
      </c>
      <c r="O6" s="4">
        <v>0.76904988288879395</v>
      </c>
      <c r="P6">
        <v>5</v>
      </c>
      <c r="Q6" s="4">
        <v>0.23170889914035797</v>
      </c>
      <c r="R6">
        <v>9</v>
      </c>
      <c r="S6" s="4">
        <v>0.70187496735539412</v>
      </c>
      <c r="T6">
        <v>6</v>
      </c>
      <c r="U6" s="4">
        <v>0.71748732285444328</v>
      </c>
      <c r="V6">
        <v>8</v>
      </c>
      <c r="W6" s="4">
        <v>0.72578450626659408</v>
      </c>
      <c r="X6">
        <f t="shared" si="2"/>
        <v>8</v>
      </c>
      <c r="Y6" s="4">
        <f t="shared" si="3"/>
        <v>0.60503026805974736</v>
      </c>
    </row>
    <row r="7" spans="1:25" x14ac:dyDescent="0.25">
      <c r="A7" t="s">
        <v>13</v>
      </c>
      <c r="B7" s="4">
        <v>0.72203278541564941</v>
      </c>
      <c r="C7">
        <v>8</v>
      </c>
      <c r="D7" s="4">
        <v>0.45800474286079407</v>
      </c>
      <c r="E7">
        <v>11</v>
      </c>
      <c r="F7" s="4">
        <v>0.68317788961989967</v>
      </c>
      <c r="G7">
        <v>9</v>
      </c>
      <c r="H7" s="4">
        <v>0.6636502501363194</v>
      </c>
      <c r="I7">
        <v>8</v>
      </c>
      <c r="J7" s="4">
        <v>0.66766520755350434</v>
      </c>
      <c r="K7">
        <f t="shared" si="0"/>
        <v>8</v>
      </c>
      <c r="L7" s="4">
        <f t="shared" si="1"/>
        <v>0.63171641700816561</v>
      </c>
      <c r="N7" t="s">
        <v>13</v>
      </c>
      <c r="O7" s="4">
        <v>0.73784452676773071</v>
      </c>
      <c r="P7">
        <v>7</v>
      </c>
      <c r="Q7" s="4">
        <v>9.2462614178657532E-2</v>
      </c>
      <c r="R7">
        <v>11</v>
      </c>
      <c r="S7" s="4">
        <v>0.67909109492663688</v>
      </c>
      <c r="T7">
        <v>8</v>
      </c>
      <c r="U7" s="4">
        <v>0.69211718168873049</v>
      </c>
      <c r="V7">
        <v>9</v>
      </c>
      <c r="W7" s="4">
        <v>0.75168789009099379</v>
      </c>
      <c r="X7">
        <f t="shared" si="2"/>
        <v>5</v>
      </c>
      <c r="Y7" s="4">
        <f t="shared" si="3"/>
        <v>0.55037885439043888</v>
      </c>
    </row>
    <row r="8" spans="1:25" x14ac:dyDescent="0.25">
      <c r="A8" t="s">
        <v>12</v>
      </c>
      <c r="B8" s="4">
        <v>0.70949059724807739</v>
      </c>
      <c r="C8">
        <v>9</v>
      </c>
      <c r="D8" s="4">
        <v>0.40544363856315613</v>
      </c>
      <c r="E8">
        <v>12</v>
      </c>
      <c r="F8" s="4">
        <v>0.69907307500652549</v>
      </c>
      <c r="G8">
        <v>8</v>
      </c>
      <c r="H8" s="4">
        <v>0.64274963545553121</v>
      </c>
      <c r="I8">
        <v>9</v>
      </c>
      <c r="J8" s="4">
        <v>0.66868001576092728</v>
      </c>
      <c r="K8">
        <f t="shared" si="0"/>
        <v>7</v>
      </c>
      <c r="L8" s="4">
        <f t="shared" si="1"/>
        <v>0.61418923656832258</v>
      </c>
      <c r="N8" t="s">
        <v>12</v>
      </c>
      <c r="O8" s="4">
        <v>0.70305085182189941</v>
      </c>
      <c r="P8">
        <v>8</v>
      </c>
      <c r="Q8" s="4">
        <v>4.7788333147764206E-2</v>
      </c>
      <c r="R8">
        <v>12</v>
      </c>
      <c r="S8" s="4">
        <v>0.66965006103793467</v>
      </c>
      <c r="T8">
        <v>9</v>
      </c>
      <c r="U8" s="4">
        <v>0.61631320191228967</v>
      </c>
      <c r="V8">
        <v>10</v>
      </c>
      <c r="W8" s="4">
        <v>0.7265956756491545</v>
      </c>
      <c r="X8">
        <f t="shared" si="2"/>
        <v>7</v>
      </c>
      <c r="Y8" s="4">
        <f t="shared" si="3"/>
        <v>0.50920061197997191</v>
      </c>
    </row>
    <row r="9" spans="1:25" x14ac:dyDescent="0.25">
      <c r="A9" t="s">
        <v>11</v>
      </c>
      <c r="B9" s="4">
        <v>0.57925528287887573</v>
      </c>
      <c r="C9">
        <v>12</v>
      </c>
      <c r="D9" s="4">
        <v>0.78441405296325684</v>
      </c>
      <c r="E9">
        <v>4</v>
      </c>
      <c r="F9" s="4">
        <v>0.56722456242688413</v>
      </c>
      <c r="G9">
        <v>12</v>
      </c>
      <c r="H9" s="4">
        <v>0.60896164107289685</v>
      </c>
      <c r="I9">
        <v>10</v>
      </c>
      <c r="J9" s="4">
        <v>0.57669694006177041</v>
      </c>
      <c r="K9">
        <f t="shared" si="0"/>
        <v>10</v>
      </c>
      <c r="L9" s="4">
        <f t="shared" si="1"/>
        <v>0.63496388483547839</v>
      </c>
      <c r="N9" t="s">
        <v>11</v>
      </c>
      <c r="O9" s="4">
        <v>0.63607674837112427</v>
      </c>
      <c r="P9">
        <v>11</v>
      </c>
      <c r="Q9" s="4">
        <v>0.75227755308151245</v>
      </c>
      <c r="R9">
        <v>3</v>
      </c>
      <c r="S9" s="4">
        <v>0.6041093828558648</v>
      </c>
      <c r="T9">
        <v>11</v>
      </c>
      <c r="U9" s="4">
        <v>0.7385990963704826</v>
      </c>
      <c r="V9">
        <v>5</v>
      </c>
      <c r="W9" s="4">
        <v>0.66732096925242923</v>
      </c>
      <c r="X9">
        <f t="shared" si="2"/>
        <v>10</v>
      </c>
      <c r="Y9" s="4">
        <f t="shared" si="3"/>
        <v>0.68276569516974606</v>
      </c>
    </row>
    <row r="10" spans="1:25" x14ac:dyDescent="0.25">
      <c r="A10" t="s">
        <v>10</v>
      </c>
      <c r="B10" s="4">
        <v>0.60087704658508301</v>
      </c>
      <c r="C10">
        <v>11</v>
      </c>
      <c r="D10" s="4">
        <v>0.7612689733505249</v>
      </c>
      <c r="E10">
        <v>5</v>
      </c>
      <c r="F10" s="4">
        <v>0.68181289928599043</v>
      </c>
      <c r="G10">
        <v>10</v>
      </c>
      <c r="H10" s="4">
        <v>0.74826356757856527</v>
      </c>
      <c r="I10">
        <v>5</v>
      </c>
      <c r="J10" s="4">
        <v>0.64229501652881915</v>
      </c>
      <c r="K10">
        <f t="shared" si="0"/>
        <v>9</v>
      </c>
      <c r="L10" s="4">
        <f t="shared" si="1"/>
        <v>0.69805562170004087</v>
      </c>
      <c r="N10" t="s">
        <v>10</v>
      </c>
      <c r="O10" s="4">
        <v>0.67941832542419434</v>
      </c>
      <c r="P10">
        <v>9</v>
      </c>
      <c r="Q10" s="4">
        <v>0.95976245403289795</v>
      </c>
      <c r="R10">
        <v>2</v>
      </c>
      <c r="S10" s="4">
        <v>0.68797691182897946</v>
      </c>
      <c r="T10">
        <v>7</v>
      </c>
      <c r="U10" s="4">
        <v>0.81139523564341165</v>
      </c>
      <c r="V10">
        <v>4</v>
      </c>
      <c r="W10" s="4">
        <v>0.7366093864991704</v>
      </c>
      <c r="X10">
        <f t="shared" si="2"/>
        <v>6</v>
      </c>
      <c r="Y10" s="4">
        <f t="shared" si="3"/>
        <v>0.78463823173237079</v>
      </c>
    </row>
    <row r="11" spans="1:25" x14ac:dyDescent="0.25">
      <c r="A11" t="s">
        <v>9</v>
      </c>
      <c r="B11" s="4">
        <v>0.73687952756881714</v>
      </c>
      <c r="C11">
        <v>7</v>
      </c>
      <c r="D11" s="4">
        <v>0.74285942316055298</v>
      </c>
      <c r="E11">
        <v>7</v>
      </c>
      <c r="F11" s="4">
        <v>0.72833075512570167</v>
      </c>
      <c r="G11">
        <v>7</v>
      </c>
      <c r="H11" s="4">
        <v>0.58391491515262872</v>
      </c>
      <c r="I11">
        <v>11</v>
      </c>
      <c r="J11" s="4">
        <v>0.56124124902675321</v>
      </c>
      <c r="K11">
        <f t="shared" si="0"/>
        <v>11</v>
      </c>
      <c r="L11" s="4">
        <f t="shared" si="1"/>
        <v>0.69799615525192515</v>
      </c>
      <c r="N11" t="s">
        <v>9</v>
      </c>
      <c r="O11" s="4">
        <v>0.64176028966903687</v>
      </c>
      <c r="P11">
        <v>10</v>
      </c>
      <c r="Q11" s="4">
        <v>0.25330263376235962</v>
      </c>
      <c r="R11">
        <v>8</v>
      </c>
      <c r="S11" s="4">
        <v>0.6623242760521223</v>
      </c>
      <c r="T11">
        <v>10</v>
      </c>
      <c r="U11" s="4">
        <v>0.54936072222743004</v>
      </c>
      <c r="V11">
        <v>11</v>
      </c>
      <c r="W11" s="4">
        <v>0.58530729363854495</v>
      </c>
      <c r="X11">
        <f t="shared" si="2"/>
        <v>12</v>
      </c>
      <c r="Y11" s="4">
        <f t="shared" si="3"/>
        <v>0.52668698042773721</v>
      </c>
    </row>
    <row r="12" spans="1:25" x14ac:dyDescent="0.25">
      <c r="A12" t="s">
        <v>8</v>
      </c>
      <c r="B12" s="4">
        <v>0.96671491861343384</v>
      </c>
      <c r="C12">
        <v>2</v>
      </c>
      <c r="D12" s="4">
        <v>0.96492177248001099</v>
      </c>
      <c r="E12">
        <v>2</v>
      </c>
      <c r="F12" s="4">
        <v>1</v>
      </c>
      <c r="G12">
        <v>1</v>
      </c>
      <c r="H12" s="4">
        <v>1</v>
      </c>
      <c r="I12">
        <v>1</v>
      </c>
      <c r="J12" s="4">
        <v>0.93775052580883334</v>
      </c>
      <c r="K12">
        <f t="shared" si="0"/>
        <v>2</v>
      </c>
      <c r="L12" s="4">
        <f t="shared" si="1"/>
        <v>0.98290917277336121</v>
      </c>
      <c r="N12" t="s">
        <v>8</v>
      </c>
      <c r="O12" s="4">
        <v>0.94739556312561035</v>
      </c>
      <c r="P12">
        <v>2</v>
      </c>
      <c r="Q12" s="4">
        <v>0.55027127265930176</v>
      </c>
      <c r="R12">
        <v>4</v>
      </c>
      <c r="S12" s="4">
        <v>1</v>
      </c>
      <c r="T12">
        <v>1</v>
      </c>
      <c r="U12" s="4">
        <v>1</v>
      </c>
      <c r="V12">
        <v>1</v>
      </c>
      <c r="W12" s="4">
        <v>0.99104739350190763</v>
      </c>
      <c r="X12">
        <f t="shared" si="2"/>
        <v>2</v>
      </c>
      <c r="Y12" s="4">
        <f t="shared" si="3"/>
        <v>0.87441670894622803</v>
      </c>
    </row>
    <row r="13" spans="1:25" x14ac:dyDescent="0.25">
      <c r="A13" t="s">
        <v>7</v>
      </c>
      <c r="B13" s="4">
        <v>0.92259788513183594</v>
      </c>
      <c r="C13">
        <v>4</v>
      </c>
      <c r="D13" s="4">
        <v>0.90829753875732422</v>
      </c>
      <c r="E13">
        <v>3</v>
      </c>
      <c r="F13" s="4">
        <v>0.96850658207919738</v>
      </c>
      <c r="G13">
        <v>2</v>
      </c>
      <c r="H13" s="4">
        <v>0.98117936224280611</v>
      </c>
      <c r="I13">
        <v>2</v>
      </c>
      <c r="J13" s="4">
        <v>1</v>
      </c>
      <c r="K13">
        <f t="shared" si="0"/>
        <v>1</v>
      </c>
      <c r="L13" s="4">
        <f t="shared" si="1"/>
        <v>0.94514534205279088</v>
      </c>
      <c r="N13" t="s">
        <v>7</v>
      </c>
      <c r="O13" s="4">
        <v>0.95165556669235229</v>
      </c>
      <c r="P13">
        <v>1</v>
      </c>
      <c r="Q13" s="4">
        <v>0.50356125831604004</v>
      </c>
      <c r="R13">
        <v>5</v>
      </c>
      <c r="S13" s="4">
        <v>0.9102827622407671</v>
      </c>
      <c r="T13">
        <v>2</v>
      </c>
      <c r="U13" s="4">
        <v>0.96367613534905361</v>
      </c>
      <c r="V13">
        <v>2</v>
      </c>
      <c r="W13" s="4">
        <v>1</v>
      </c>
      <c r="X13">
        <f t="shared" si="2"/>
        <v>1</v>
      </c>
      <c r="Y13" s="4">
        <f t="shared" si="3"/>
        <v>0.83229393064955326</v>
      </c>
    </row>
    <row r="14" spans="1:25" x14ac:dyDescent="0.25">
      <c r="A14" t="s">
        <v>6</v>
      </c>
      <c r="B14" s="4">
        <v>0.75419414043426514</v>
      </c>
      <c r="C14">
        <v>6</v>
      </c>
      <c r="D14" s="4">
        <v>0.7377007007598877</v>
      </c>
      <c r="E14">
        <v>8</v>
      </c>
      <c r="F14" s="4">
        <v>0.85727202101145727</v>
      </c>
      <c r="G14">
        <v>5</v>
      </c>
      <c r="H14" s="4">
        <v>0.79294612330668379</v>
      </c>
      <c r="I14">
        <v>4</v>
      </c>
      <c r="J14" s="4">
        <v>0.66970611196654084</v>
      </c>
      <c r="K14">
        <f t="shared" si="0"/>
        <v>6</v>
      </c>
      <c r="L14" s="4">
        <f t="shared" si="1"/>
        <v>0.7855282463780735</v>
      </c>
      <c r="N14" t="s">
        <v>6</v>
      </c>
      <c r="O14" s="4">
        <v>0.74040883779525757</v>
      </c>
      <c r="P14">
        <v>6</v>
      </c>
      <c r="Q14" s="4">
        <v>0.36380600929260254</v>
      </c>
      <c r="R14">
        <v>7</v>
      </c>
      <c r="S14" s="4">
        <v>0.80734838502268158</v>
      </c>
      <c r="T14">
        <v>5</v>
      </c>
      <c r="U14" s="4">
        <v>0.72397385436791539</v>
      </c>
      <c r="V14">
        <v>7</v>
      </c>
      <c r="W14" s="4">
        <v>0.69807111798595056</v>
      </c>
      <c r="X14">
        <f t="shared" si="2"/>
        <v>9</v>
      </c>
      <c r="Y14" s="4">
        <f t="shared" si="3"/>
        <v>0.65888427161961427</v>
      </c>
    </row>
    <row r="15" spans="1:25" x14ac:dyDescent="0.25">
      <c r="A15" t="s">
        <v>5</v>
      </c>
      <c r="B15" s="4">
        <v>0.89609682559967041</v>
      </c>
      <c r="C15">
        <v>5</v>
      </c>
      <c r="D15" s="4">
        <v>0.97621333599090576</v>
      </c>
      <c r="E15">
        <v>1</v>
      </c>
      <c r="F15" s="4">
        <v>0.86243111494204527</v>
      </c>
      <c r="G15">
        <v>4</v>
      </c>
      <c r="H15" s="4">
        <v>0.8428215734716199</v>
      </c>
      <c r="I15">
        <v>3</v>
      </c>
      <c r="J15" s="4">
        <v>0.77454214457939263</v>
      </c>
      <c r="K15">
        <f t="shared" si="0"/>
        <v>3</v>
      </c>
      <c r="L15" s="4">
        <f t="shared" si="1"/>
        <v>0.89439071250106028</v>
      </c>
      <c r="N15" t="s">
        <v>5</v>
      </c>
      <c r="O15" s="4">
        <v>0.88385939598083496</v>
      </c>
      <c r="P15">
        <v>3</v>
      </c>
      <c r="Q15" s="4">
        <v>0.96456140279769897</v>
      </c>
      <c r="R15">
        <v>1</v>
      </c>
      <c r="S15" s="4">
        <v>0.84197917316850013</v>
      </c>
      <c r="T15">
        <v>4</v>
      </c>
      <c r="U15" s="4">
        <v>0.8842636625608209</v>
      </c>
      <c r="V15">
        <v>3</v>
      </c>
      <c r="W15" s="4">
        <v>0.84595368852389763</v>
      </c>
      <c r="X15">
        <f t="shared" si="2"/>
        <v>3</v>
      </c>
      <c r="Y15" s="4">
        <f t="shared" si="3"/>
        <v>0.89366590862696382</v>
      </c>
    </row>
    <row r="16" spans="1:25" x14ac:dyDescent="0.25">
      <c r="A16" t="s">
        <v>4</v>
      </c>
      <c r="B16" s="4">
        <v>0.96931767463684082</v>
      </c>
      <c r="C16">
        <v>1</v>
      </c>
      <c r="D16" s="4">
        <v>0.74915206432342529</v>
      </c>
      <c r="E16">
        <v>6</v>
      </c>
      <c r="F16" s="4">
        <v>0.93053089581120563</v>
      </c>
      <c r="G16">
        <v>3</v>
      </c>
      <c r="H16" s="4">
        <v>0.74081822068171788</v>
      </c>
      <c r="I16">
        <v>6</v>
      </c>
      <c r="J16" s="4">
        <v>0.73276867427953907</v>
      </c>
      <c r="K16">
        <f t="shared" si="0"/>
        <v>4</v>
      </c>
      <c r="L16" s="4">
        <f t="shared" si="1"/>
        <v>0.8474547138632974</v>
      </c>
      <c r="N16" t="s">
        <v>4</v>
      </c>
      <c r="O16" s="4">
        <v>0.86957544088363647</v>
      </c>
      <c r="P16">
        <v>4</v>
      </c>
      <c r="Q16" s="4">
        <v>0.12866112589836121</v>
      </c>
      <c r="R16">
        <v>10</v>
      </c>
      <c r="S16" s="4">
        <v>0.89942464807592404</v>
      </c>
      <c r="T16">
        <v>3</v>
      </c>
      <c r="U16" s="4">
        <v>0.72614903707369105</v>
      </c>
      <c r="V16">
        <v>6</v>
      </c>
      <c r="W16" s="4">
        <v>0.81154382194267627</v>
      </c>
      <c r="X16">
        <f t="shared" si="2"/>
        <v>4</v>
      </c>
      <c r="Y16" s="4">
        <f t="shared" si="3"/>
        <v>0.65595256298290316</v>
      </c>
    </row>
    <row r="17" spans="1:31" x14ac:dyDescent="0.25">
      <c r="A17" s="24" t="s">
        <v>31</v>
      </c>
      <c r="B17" s="23">
        <v>0.76348063120475185</v>
      </c>
      <c r="C17" s="22"/>
      <c r="D17" s="23">
        <v>0.69305830506178046</v>
      </c>
      <c r="E17" s="22"/>
      <c r="F17" s="23">
        <v>0.75911352204776328</v>
      </c>
      <c r="G17" s="22"/>
      <c r="H17" s="23">
        <v>0.71718021515862462</v>
      </c>
      <c r="I17" s="22"/>
      <c r="J17" s="22"/>
      <c r="K17" s="22"/>
      <c r="L17" s="22"/>
      <c r="N17" s="24" t="s">
        <v>31</v>
      </c>
      <c r="O17" s="23">
        <f>AVERAGE(O4:O16)</f>
        <v>0.74805850249070382</v>
      </c>
      <c r="P17" s="22"/>
      <c r="Q17" s="23">
        <f>AVERAGE(Q4:Q16)</f>
        <v>0.40842788222317511</v>
      </c>
      <c r="R17" s="22"/>
      <c r="S17" s="23">
        <f>AVERAGE(S4:S16)</f>
        <v>0.73429876933950644</v>
      </c>
      <c r="T17" s="22"/>
      <c r="U17" s="23">
        <f>AVERAGE(U4:U16)</f>
        <v>0.72674463949674384</v>
      </c>
      <c r="V17" s="22"/>
      <c r="W17" s="23">
        <f>AVERAGE(W4:W16)</f>
        <v>0.74593539313561574</v>
      </c>
      <c r="X17" s="22"/>
      <c r="Y17" s="22"/>
    </row>
    <row r="18" spans="1:31" x14ac:dyDescent="0.25">
      <c r="A18" s="24"/>
      <c r="B18" s="23"/>
      <c r="C18" s="22"/>
      <c r="D18" s="23"/>
      <c r="E18" s="22"/>
      <c r="F18" s="23"/>
      <c r="G18" s="22"/>
      <c r="H18" s="23"/>
      <c r="I18" s="22"/>
      <c r="J18" s="22"/>
      <c r="N18" s="21"/>
      <c r="O18" s="4"/>
      <c r="Q18" s="4"/>
      <c r="S18" s="4"/>
      <c r="U18" s="4"/>
      <c r="W18" s="4"/>
    </row>
    <row r="19" spans="1:31" ht="15.75" x14ac:dyDescent="0.25">
      <c r="A19" s="32" t="s">
        <v>30</v>
      </c>
      <c r="B19" s="32"/>
      <c r="C19" s="32"/>
      <c r="D19" s="32"/>
      <c r="E19" s="32"/>
      <c r="F19" s="32"/>
      <c r="G19" s="32"/>
      <c r="H19" s="32"/>
      <c r="I19" s="32"/>
      <c r="J19" s="32"/>
      <c r="N19" s="20" t="s">
        <v>29</v>
      </c>
      <c r="O19" s="20" t="s">
        <v>28</v>
      </c>
      <c r="V19" s="20" t="s">
        <v>27</v>
      </c>
      <c r="W19" s="20" t="s">
        <v>26</v>
      </c>
      <c r="AD19" s="20" t="s">
        <v>25</v>
      </c>
      <c r="AE19" s="20" t="s">
        <v>24</v>
      </c>
    </row>
    <row r="20" spans="1:31" x14ac:dyDescent="0.25">
      <c r="A20" s="19"/>
      <c r="B20" s="33" t="s">
        <v>23</v>
      </c>
      <c r="C20" s="33"/>
      <c r="D20" s="33"/>
      <c r="E20" s="33"/>
      <c r="F20" s="34" t="s">
        <v>22</v>
      </c>
      <c r="G20" s="33" t="s">
        <v>21</v>
      </c>
      <c r="H20" s="33"/>
      <c r="I20" s="33"/>
      <c r="J20" s="33"/>
      <c r="K20" s="34" t="s">
        <v>20</v>
      </c>
    </row>
    <row r="21" spans="1:31" x14ac:dyDescent="0.25">
      <c r="A21" s="18"/>
      <c r="B21" s="16" t="s">
        <v>19</v>
      </c>
      <c r="C21" s="16" t="s">
        <v>17</v>
      </c>
      <c r="D21" s="17" t="s">
        <v>18</v>
      </c>
      <c r="E21" s="17" t="s">
        <v>17</v>
      </c>
      <c r="F21" s="35"/>
      <c r="G21" s="16" t="s">
        <v>19</v>
      </c>
      <c r="H21" s="16" t="s">
        <v>17</v>
      </c>
      <c r="I21" s="17" t="s">
        <v>18</v>
      </c>
      <c r="J21" s="17" t="s">
        <v>17</v>
      </c>
      <c r="K21" s="35"/>
    </row>
    <row r="22" spans="1:31" x14ac:dyDescent="0.25">
      <c r="A22" s="5" t="s">
        <v>16</v>
      </c>
      <c r="B22" s="14">
        <v>0.53200000000000003</v>
      </c>
      <c r="C22" s="13">
        <v>13</v>
      </c>
      <c r="D22" s="14">
        <v>0.55300000000000005</v>
      </c>
      <c r="E22" s="13">
        <v>10</v>
      </c>
      <c r="F22" s="15">
        <f t="shared" ref="F22:F34" si="4">AVERAGE(B22,D22)</f>
        <v>0.54249999999999998</v>
      </c>
      <c r="G22" s="14">
        <v>0.58099999999999996</v>
      </c>
      <c r="H22" s="13">
        <v>13</v>
      </c>
      <c r="I22" s="14">
        <v>0.504</v>
      </c>
      <c r="J22" s="13">
        <v>6</v>
      </c>
      <c r="K22" s="4">
        <f t="shared" ref="K22:K34" si="5">AVERAGE(G22,I22)</f>
        <v>0.54249999999999998</v>
      </c>
    </row>
    <row r="23" spans="1:31" x14ac:dyDescent="0.25">
      <c r="A23" s="5" t="s">
        <v>15</v>
      </c>
      <c r="B23" s="14">
        <v>0.61499999999999999</v>
      </c>
      <c r="C23" s="13">
        <v>10</v>
      </c>
      <c r="D23" s="14">
        <v>0.30499999999999999</v>
      </c>
      <c r="E23" s="13">
        <v>13</v>
      </c>
      <c r="F23" s="15">
        <f t="shared" si="4"/>
        <v>0.45999999999999996</v>
      </c>
      <c r="G23" s="14">
        <v>0.66400000000000003</v>
      </c>
      <c r="H23" s="13">
        <v>11</v>
      </c>
      <c r="I23" s="14">
        <v>2.9000000000000001E-2</v>
      </c>
      <c r="J23" s="13">
        <v>13</v>
      </c>
      <c r="K23" s="4">
        <f t="shared" si="5"/>
        <v>0.34650000000000003</v>
      </c>
    </row>
    <row r="24" spans="1:31" x14ac:dyDescent="0.25">
      <c r="A24" s="5" t="s">
        <v>14</v>
      </c>
      <c r="B24" s="14">
        <v>0.93600000000000005</v>
      </c>
      <c r="C24" s="13">
        <v>3</v>
      </c>
      <c r="D24" s="14">
        <v>0.77200000000000002</v>
      </c>
      <c r="E24" s="13">
        <v>5</v>
      </c>
      <c r="F24" s="15">
        <f t="shared" si="4"/>
        <v>0.85400000000000009</v>
      </c>
      <c r="G24" s="14">
        <v>0.86099999999999999</v>
      </c>
      <c r="H24" s="13">
        <v>5</v>
      </c>
      <c r="I24" s="14">
        <v>0.314</v>
      </c>
      <c r="J24" s="13">
        <v>8</v>
      </c>
      <c r="K24" s="4">
        <f t="shared" si="5"/>
        <v>0.58750000000000002</v>
      </c>
    </row>
    <row r="25" spans="1:31" x14ac:dyDescent="0.25">
      <c r="A25" s="5" t="s">
        <v>13</v>
      </c>
      <c r="B25" s="14">
        <v>0.72499999999999998</v>
      </c>
      <c r="C25" s="13">
        <v>8</v>
      </c>
      <c r="D25" s="14">
        <v>0.496</v>
      </c>
      <c r="E25" s="13">
        <v>11</v>
      </c>
      <c r="F25" s="15">
        <f t="shared" si="4"/>
        <v>0.61050000000000004</v>
      </c>
      <c r="G25" s="14">
        <v>0.78200000000000003</v>
      </c>
      <c r="H25" s="13">
        <v>6</v>
      </c>
      <c r="I25" s="14">
        <v>0.13600000000000001</v>
      </c>
      <c r="J25" s="13">
        <v>11</v>
      </c>
      <c r="K25" s="4">
        <f t="shared" si="5"/>
        <v>0.45900000000000002</v>
      </c>
    </row>
    <row r="26" spans="1:31" x14ac:dyDescent="0.25">
      <c r="A26" s="5" t="s">
        <v>12</v>
      </c>
      <c r="B26" s="14">
        <v>0.71199999999999997</v>
      </c>
      <c r="C26" s="13">
        <v>9</v>
      </c>
      <c r="D26" s="14">
        <v>0.443</v>
      </c>
      <c r="E26" s="13">
        <v>12</v>
      </c>
      <c r="F26" s="15">
        <f t="shared" si="4"/>
        <v>0.57750000000000001</v>
      </c>
      <c r="G26" s="14">
        <v>0.74399999999999999</v>
      </c>
      <c r="H26" s="13">
        <v>8</v>
      </c>
      <c r="I26" s="14">
        <v>7.3999999999999996E-2</v>
      </c>
      <c r="J26" s="13">
        <v>12</v>
      </c>
      <c r="K26" s="4">
        <f t="shared" si="5"/>
        <v>0.40899999999999997</v>
      </c>
    </row>
    <row r="27" spans="1:31" x14ac:dyDescent="0.25">
      <c r="A27" s="5" t="s">
        <v>11</v>
      </c>
      <c r="B27" s="14">
        <v>0.57699999999999996</v>
      </c>
      <c r="C27" s="13">
        <v>12</v>
      </c>
      <c r="D27" s="14">
        <v>0.76600000000000001</v>
      </c>
      <c r="E27" s="13">
        <v>6</v>
      </c>
      <c r="F27" s="15">
        <f t="shared" si="4"/>
        <v>0.67149999999999999</v>
      </c>
      <c r="G27" s="14">
        <v>0.63600000000000001</v>
      </c>
      <c r="H27" s="13">
        <v>12</v>
      </c>
      <c r="I27" s="14">
        <v>0.755</v>
      </c>
      <c r="J27" s="13">
        <v>3</v>
      </c>
      <c r="K27" s="4">
        <f t="shared" si="5"/>
        <v>0.69550000000000001</v>
      </c>
    </row>
    <row r="28" spans="1:31" x14ac:dyDescent="0.25">
      <c r="A28" s="5" t="s">
        <v>10</v>
      </c>
      <c r="B28" s="14">
        <v>0.59699999999999998</v>
      </c>
      <c r="C28" s="13">
        <v>11</v>
      </c>
      <c r="D28" s="14">
        <v>0.75</v>
      </c>
      <c r="E28" s="13">
        <v>8</v>
      </c>
      <c r="F28" s="15">
        <f t="shared" si="4"/>
        <v>0.67349999999999999</v>
      </c>
      <c r="G28" s="14">
        <v>0.67700000000000005</v>
      </c>
      <c r="H28" s="13">
        <v>10</v>
      </c>
      <c r="I28" s="14">
        <v>0.94799999999999995</v>
      </c>
      <c r="J28" s="13">
        <v>2</v>
      </c>
      <c r="K28" s="4">
        <f t="shared" si="5"/>
        <v>0.8125</v>
      </c>
    </row>
    <row r="29" spans="1:31" x14ac:dyDescent="0.25">
      <c r="A29" s="5" t="s">
        <v>9</v>
      </c>
      <c r="B29" s="14">
        <v>0.74099999999999999</v>
      </c>
      <c r="C29" s="13">
        <v>7</v>
      </c>
      <c r="D29" s="14">
        <v>0.75600000000000001</v>
      </c>
      <c r="E29" s="13">
        <v>7</v>
      </c>
      <c r="F29" s="15">
        <f t="shared" si="4"/>
        <v>0.74849999999999994</v>
      </c>
      <c r="G29" s="14">
        <v>0.70099999999999996</v>
      </c>
      <c r="H29" s="13">
        <v>9</v>
      </c>
      <c r="I29" s="14">
        <v>0.30299999999999999</v>
      </c>
      <c r="J29" s="13">
        <v>9</v>
      </c>
      <c r="K29" s="4">
        <f t="shared" si="5"/>
        <v>0.502</v>
      </c>
    </row>
    <row r="30" spans="1:31" x14ac:dyDescent="0.25">
      <c r="A30" s="5" t="s">
        <v>8</v>
      </c>
      <c r="B30" s="14">
        <v>0.96599999999999997</v>
      </c>
      <c r="C30" s="13">
        <v>2</v>
      </c>
      <c r="D30" s="14">
        <v>0.96399999999999997</v>
      </c>
      <c r="E30" s="13">
        <v>2</v>
      </c>
      <c r="F30" s="15">
        <f t="shared" si="4"/>
        <v>0.96499999999999997</v>
      </c>
      <c r="G30" s="14">
        <v>0.96899999999999997</v>
      </c>
      <c r="H30" s="13">
        <v>1</v>
      </c>
      <c r="I30" s="14">
        <v>0.61299999999999999</v>
      </c>
      <c r="J30" s="13">
        <v>4</v>
      </c>
      <c r="K30" s="4">
        <f t="shared" si="5"/>
        <v>0.79099999999999993</v>
      </c>
    </row>
    <row r="31" spans="1:31" x14ac:dyDescent="0.25">
      <c r="A31" s="5" t="s">
        <v>7</v>
      </c>
      <c r="B31" s="14">
        <v>0.92100000000000004</v>
      </c>
      <c r="C31" s="13">
        <v>4</v>
      </c>
      <c r="D31" s="14">
        <v>0.91400000000000003</v>
      </c>
      <c r="E31" s="13">
        <v>3</v>
      </c>
      <c r="F31" s="15">
        <f t="shared" si="4"/>
        <v>0.91749999999999998</v>
      </c>
      <c r="G31" s="14">
        <v>0.95899999999999996</v>
      </c>
      <c r="H31" s="13">
        <v>2</v>
      </c>
      <c r="I31" s="14">
        <v>0.60199999999999998</v>
      </c>
      <c r="J31" s="13">
        <v>5</v>
      </c>
      <c r="K31" s="4">
        <f t="shared" si="5"/>
        <v>0.78049999999999997</v>
      </c>
    </row>
    <row r="32" spans="1:31" x14ac:dyDescent="0.25">
      <c r="A32" s="5" t="s">
        <v>6</v>
      </c>
      <c r="B32" s="14">
        <v>0.754</v>
      </c>
      <c r="C32" s="13">
        <v>6</v>
      </c>
      <c r="D32" s="14">
        <v>0.73699999999999999</v>
      </c>
      <c r="E32" s="13">
        <v>9</v>
      </c>
      <c r="F32" s="15">
        <f t="shared" si="4"/>
        <v>0.74550000000000005</v>
      </c>
      <c r="G32" s="14">
        <v>0.76800000000000002</v>
      </c>
      <c r="H32" s="13">
        <v>7</v>
      </c>
      <c r="I32" s="14">
        <v>0.41799999999999998</v>
      </c>
      <c r="J32" s="13">
        <v>7</v>
      </c>
      <c r="K32" s="4">
        <f t="shared" si="5"/>
        <v>0.59299999999999997</v>
      </c>
    </row>
    <row r="33" spans="1:11" x14ac:dyDescent="0.25">
      <c r="A33" s="5" t="s">
        <v>5</v>
      </c>
      <c r="B33" s="14">
        <v>0.89700000000000002</v>
      </c>
      <c r="C33" s="13">
        <v>5</v>
      </c>
      <c r="D33" s="14">
        <v>0.96799999999999997</v>
      </c>
      <c r="E33" s="13">
        <v>1</v>
      </c>
      <c r="F33" s="15">
        <f t="shared" si="4"/>
        <v>0.9325</v>
      </c>
      <c r="G33" s="14">
        <v>0.92100000000000004</v>
      </c>
      <c r="H33" s="13">
        <v>4</v>
      </c>
      <c r="I33" s="14">
        <v>0.96399999999999997</v>
      </c>
      <c r="J33" s="13">
        <v>1</v>
      </c>
      <c r="K33" s="4">
        <f t="shared" si="5"/>
        <v>0.9425</v>
      </c>
    </row>
    <row r="34" spans="1:11" x14ac:dyDescent="0.25">
      <c r="A34" s="5" t="s">
        <v>4</v>
      </c>
      <c r="B34" s="14">
        <v>0.97299999999999998</v>
      </c>
      <c r="C34" s="13">
        <v>1</v>
      </c>
      <c r="D34" s="14">
        <v>0.79400000000000004</v>
      </c>
      <c r="E34" s="13">
        <v>4</v>
      </c>
      <c r="F34" s="15">
        <f t="shared" si="4"/>
        <v>0.88349999999999995</v>
      </c>
      <c r="G34" s="14">
        <v>0.95599999999999996</v>
      </c>
      <c r="H34" s="13">
        <v>3</v>
      </c>
      <c r="I34" s="14">
        <v>0.17399999999999999</v>
      </c>
      <c r="J34" s="13">
        <v>10</v>
      </c>
      <c r="K34" s="4">
        <f t="shared" si="5"/>
        <v>0.56499999999999995</v>
      </c>
    </row>
    <row r="35" spans="1:11" x14ac:dyDescent="0.25">
      <c r="A35" s="12" t="s">
        <v>3</v>
      </c>
      <c r="B35" s="10">
        <v>0.76500000000000001</v>
      </c>
      <c r="C35" s="9"/>
      <c r="D35" s="10">
        <v>0.70899999999999996</v>
      </c>
      <c r="E35" s="9"/>
      <c r="F35" s="11"/>
      <c r="G35" s="10">
        <v>0.78600000000000003</v>
      </c>
      <c r="H35" s="9"/>
      <c r="I35" s="10">
        <v>0.44900000000000001</v>
      </c>
      <c r="J35" s="9"/>
    </row>
    <row r="36" spans="1:11" x14ac:dyDescent="0.25">
      <c r="A36" s="8" t="s">
        <v>2</v>
      </c>
      <c r="B36" s="7">
        <f>B35/$B$17-1</f>
        <v>1.9900554554352912E-3</v>
      </c>
      <c r="C36" s="7"/>
      <c r="D36" s="7">
        <f>D35/$D$17-1</f>
        <v>2.3001953546748721E-2</v>
      </c>
      <c r="E36" s="7"/>
      <c r="F36" s="7"/>
      <c r="G36" s="7">
        <f>G35/$O$17-1</f>
        <v>5.071996024771841E-2</v>
      </c>
      <c r="H36" s="7"/>
      <c r="I36" s="7">
        <f>I35/$Q$17-1</f>
        <v>9.9337287052932544E-2</v>
      </c>
      <c r="J36" s="6"/>
      <c r="K36" s="6"/>
    </row>
    <row r="37" spans="1:11" x14ac:dyDescent="0.25">
      <c r="A37" s="5" t="s">
        <v>1</v>
      </c>
      <c r="B37" s="4">
        <f>CORREL($B$4:$B$16,B22:B34)</f>
        <v>0.99977298222385302</v>
      </c>
      <c r="C37" s="4">
        <f>CORREL($C$4:$C$16,C22:C34)</f>
        <v>1</v>
      </c>
      <c r="D37" s="4">
        <f>CORREL($D$4:$D$16,D22:D34)</f>
        <v>0.99430142940700295</v>
      </c>
      <c r="E37" s="4">
        <f>CORREL($E$4:$E$16,E22:E34)</f>
        <v>0.90659340659340659</v>
      </c>
      <c r="F37" s="4"/>
      <c r="G37" s="4">
        <f>CORREL($O$4:$O$16,G22:G34)</f>
        <v>0.97580368114191862</v>
      </c>
      <c r="H37" s="4">
        <f>CORREL($P$4:$P$16,H22:H34)</f>
        <v>0.97252747252747251</v>
      </c>
      <c r="I37" s="4">
        <f>CORREL($Q$4:$Q$16,I22:I34)</f>
        <v>0.99532823370618306</v>
      </c>
      <c r="J37" s="4">
        <f>CORREL($R$4:$R$16,J22:J34)</f>
        <v>0.99450549450549453</v>
      </c>
    </row>
    <row r="38" spans="1:11" x14ac:dyDescent="0.25">
      <c r="A38" s="3" t="s">
        <v>0</v>
      </c>
      <c r="B38" s="2">
        <f>CORREL(B22:B34,$J$4:$J$16)</f>
        <v>0.79906525778235349</v>
      </c>
      <c r="C38" s="2"/>
      <c r="D38" s="2">
        <f>CORREL(D22:D34,$J$4:$J$16)</f>
        <v>0.6727645457899899</v>
      </c>
      <c r="E38" s="1"/>
      <c r="F38" s="1"/>
      <c r="G38" s="1"/>
      <c r="H38" s="1"/>
      <c r="I38" s="1"/>
      <c r="J38" s="1"/>
      <c r="K38" s="1"/>
    </row>
  </sheetData>
  <mergeCells count="21">
    <mergeCell ref="A19:J19"/>
    <mergeCell ref="B20:E20"/>
    <mergeCell ref="F20:F21"/>
    <mergeCell ref="G20:J20"/>
    <mergeCell ref="K20:K21"/>
    <mergeCell ref="L2:L3"/>
    <mergeCell ref="U2:V2"/>
    <mergeCell ref="W2:X2"/>
    <mergeCell ref="Y2:Y3"/>
    <mergeCell ref="A1:L1"/>
    <mergeCell ref="A2:A3"/>
    <mergeCell ref="B2:C2"/>
    <mergeCell ref="D2:E2"/>
    <mergeCell ref="F2:G2"/>
    <mergeCell ref="H2:I2"/>
    <mergeCell ref="J2:K2"/>
    <mergeCell ref="N1:Y1"/>
    <mergeCell ref="N2:N3"/>
    <mergeCell ref="O2:P2"/>
    <mergeCell ref="Q2:R2"/>
    <mergeCell ref="S2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Half Normal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2025-09-10T01:25:52Z</dcterms:created>
  <dcterms:modified xsi:type="dcterms:W3CDTF">2025-09-10T23:32:27Z</dcterms:modified>
</cp:coreProperties>
</file>